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сводная табл" sheetId="1" r:id="rId1"/>
    <sheet name="объем рынка РФ и регионы" sheetId="2" r:id="rId2"/>
    <sheet name="объем рынка" sheetId="3" r:id="rId3"/>
  </sheets>
  <definedNames>
    <definedName name="_xlnm._FilterDatabase" localSheetId="1" hidden="1">'объем рынка РФ и регионы'!$A$1:$H$1</definedName>
    <definedName name="_xlnm._FilterDatabase" localSheetId="0" hidden="1">'сводная табл'!$A$2:$G$2</definedName>
  </definedNames>
  <calcPr fullCalcOnLoad="1"/>
</workbook>
</file>

<file path=xl/sharedStrings.xml><?xml version="1.0" encoding="utf-8"?>
<sst xmlns="http://schemas.openxmlformats.org/spreadsheetml/2006/main" count="185" uniqueCount="141">
  <si>
    <t>Город</t>
  </si>
  <si>
    <t>Екатеринбург</t>
  </si>
  <si>
    <t xml:space="preserve"> -</t>
  </si>
  <si>
    <t>Варианты абонементов, месяц</t>
  </si>
  <si>
    <t>3, 6, 12</t>
  </si>
  <si>
    <t>1, 2, 6, 12</t>
  </si>
  <si>
    <t>1, 3, 6, 9, 12</t>
  </si>
  <si>
    <t>Челябинск</t>
  </si>
  <si>
    <t>1, 3, 6, 12</t>
  </si>
  <si>
    <t>Тюмень</t>
  </si>
  <si>
    <t>-</t>
  </si>
  <si>
    <t>1, 3, 6</t>
  </si>
  <si>
    <t>СК "Динамо"</t>
  </si>
  <si>
    <t>1, 2</t>
  </si>
  <si>
    <t>ФК "Золотой тигр" (Б. Комиссаров)</t>
  </si>
  <si>
    <t>ДИВС "ФИТНЕС АРЕНА"</t>
  </si>
  <si>
    <t>ФК "Bright fit" (8 марта)</t>
  </si>
  <si>
    <t>ФК "Drive fitness" (Сибирский тракт)</t>
  </si>
  <si>
    <t>СК "FITzone"</t>
  </si>
  <si>
    <t>ФК "Metro Fitness"</t>
  </si>
  <si>
    <t>ФК "Колизей"</t>
  </si>
  <si>
    <t>Легкоатлетический комплекс им. Е. Елесиной</t>
  </si>
  <si>
    <t>ФК "Pro-Sport" (Молдавская)</t>
  </si>
  <si>
    <t>ФК "Bright fit" (50 лет октября)</t>
  </si>
  <si>
    <t>Спортивный объект</t>
  </si>
  <si>
    <t>ФК "Drive fitness" (Валерии Гнароской)</t>
  </si>
  <si>
    <t>ФК "Sportik"</t>
  </si>
  <si>
    <t>ФК "ЮниСпорт"</t>
  </si>
  <si>
    <t>ФК "Гурьев Спорт-Класс"</t>
  </si>
  <si>
    <t>все, млн</t>
  </si>
  <si>
    <t>фитнес центры, млн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</si>
  <si>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</si>
  <si>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</si>
  <si>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</si>
  <si>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</si>
  <si>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</si>
  <si>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</si>
  <si>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</si>
  <si>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</si>
  <si>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</si>
  <si>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</si>
  <si>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</si>
  <si>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</si>
  <si>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</si>
  <si>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</si>
  <si>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</si>
  <si>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</si>
  <si>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</si>
  <si>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</si>
  <si>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</si>
  <si>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</si>
  <si>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</si>
  <si>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</si>
  <si>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</si>
  <si>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</si>
  <si>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</si>
  <si>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</si>
  <si>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</si>
  <si>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</si>
  <si>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</si>
  <si>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</si>
  <si>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</si>
  <si>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</si>
  <si>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</si>
  <si>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Татарстан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</si>
  <si>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</si>
  <si>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</si>
  <si>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</si>
  <si>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</si>
  <si>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</si>
  <si>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</si>
  <si>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</si>
  <si>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</si>
  <si>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</si>
  <si>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</si>
  <si>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</si>
  <si>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</si>
  <si>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</si>
  <si>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</si>
  <si>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</si>
  <si>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</si>
  <si>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</si>
  <si>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</si>
  <si>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</si>
  <si>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</si>
  <si>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</si>
  <si>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</si>
  <si>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</si>
  <si>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</si>
  <si>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</si>
  <si>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</si>
  <si>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</si>
  <si>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</si>
  <si>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Москва</t>
  </si>
  <si>
    <t>Московская обл.</t>
  </si>
  <si>
    <t>Татарстан</t>
  </si>
  <si>
    <t>Санкт-Петербург</t>
  </si>
  <si>
    <t>Свердловская обл.</t>
  </si>
  <si>
    <t>Ростовская обл.</t>
  </si>
  <si>
    <t>Тюменская обл.</t>
  </si>
  <si>
    <t>Новосибирская обл.</t>
  </si>
  <si>
    <t>Нижегородская обл.</t>
  </si>
  <si>
    <t>Челябинская обл.</t>
  </si>
  <si>
    <t>Коми (Республика)</t>
  </si>
  <si>
    <t>Карелия (Республика)</t>
  </si>
  <si>
    <t>Адыгея (Республика) (Адыгея)</t>
  </si>
  <si>
    <t>Саха (Республика) (Якутия)</t>
  </si>
  <si>
    <t>Севастополь</t>
  </si>
  <si>
    <t>Бурятия (Республика)</t>
  </si>
  <si>
    <t>Калмыкия (Республика)</t>
  </si>
  <si>
    <t>Башкортостан (Республика)</t>
  </si>
  <si>
    <t>Дагестан (Республика)</t>
  </si>
  <si>
    <t>Алтай (Республика)</t>
  </si>
  <si>
    <t>Мордовия (Республика)</t>
  </si>
  <si>
    <t>Марий Эл (Республика)</t>
  </si>
  <si>
    <t>Хакасия (Республика)</t>
  </si>
  <si>
    <t>Чувашская Республика-Чувашия</t>
  </si>
  <si>
    <t>Северная Осетия (Республика)-Алания</t>
  </si>
  <si>
    <t>Ингушетия (Республика)</t>
  </si>
  <si>
    <t>Тыва (Республика)</t>
  </si>
  <si>
    <t>рубли</t>
  </si>
  <si>
    <t>млрд</t>
  </si>
  <si>
    <t>Ярославская обл.</t>
  </si>
  <si>
    <t>млн</t>
  </si>
  <si>
    <t>Россия</t>
  </si>
  <si>
    <t>Россия без Москвы и Московской области</t>
  </si>
  <si>
    <t>Условия спортивных объектов крупных городов Урала</t>
  </si>
  <si>
    <t>Площадь, тыс. кв. м.</t>
  </si>
  <si>
    <t>Источник: Данные с официальных сайтов</t>
  </si>
  <si>
    <t>22.8 (за 2 мес. - 3.8)</t>
  </si>
  <si>
    <t>23.4 (за 6 мес. - 11.7)</t>
  </si>
  <si>
    <t>24 (за 1 мес. - 2)</t>
  </si>
  <si>
    <t>8.8 (за 12 занятий - 2.2)</t>
  </si>
  <si>
    <t>39.6 (за 1 мес. - 3.3)</t>
  </si>
  <si>
    <t>Безлимит годовой в часы работы, тыс. руб.</t>
  </si>
  <si>
    <t>Персональная тренировка с тренером, тыс. руб.</t>
  </si>
  <si>
    <t>от 1.09</t>
  </si>
  <si>
    <t>от 0.99</t>
  </si>
  <si>
    <t>от 0.8</t>
  </si>
  <si>
    <t>от 0.6</t>
  </si>
  <si>
    <t>Разовое посещение в часы работы, тыс.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</si>
</sst>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EuropeCond"/>
      <family val="0"/>
    </font>
    <font>
      <sz val="11"/>
      <color indexed="8"/>
      <name val="EuropeCond"/>
      <family val="0"/>
    </font>
    <font>
      <sz val="9.2"/>
      <color indexed="8"/>
      <name val="EuropeCond"/>
      <family val="0"/>
    </font>
    <font>
      <sz val="11"/>
      <color indexed="9"/>
      <name val="EuropeCond"/>
      <family val="0"/>
    </font>
    <font>
      <sz val="10.5"/>
      <color indexed="8"/>
      <name val="EuropeCond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" xfId="33" applyNumberFormat="1" applyFont="1" applyBorder="1" applyAlignment="1">
      <alignment wrapText="1"/>
      <protection/>
    </xf>
    <xf numFmtId="0" fontId="0" fillId="0" borderId="12" xfId="0" applyBorder="1" applyAlignment="1">
      <alignment horizontal="left"/>
    </xf>
    <xf numFmtId="0" fontId="33" fillId="0" borderId="11" xfId="0" applyFont="1" applyBorder="1" applyAlignment="1">
      <alignment horizontal="center"/>
    </xf>
    <xf numFmtId="0" fontId="0" fillId="33" borderId="11" xfId="0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Cell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Динамика выручки в области физической культуры и спорта в России, млрд рублей</a:t>
            </a:r>
          </a:p>
        </c:rich>
      </c:tx>
      <c:layout>
        <c:manualLayout>
          <c:xMode val="factor"/>
          <c:yMode val="factor"/>
          <c:x val="-0.17925"/>
          <c:y val="0.07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26325"/>
          <c:w val="0.935"/>
          <c:h val="0.5735"/>
        </c:manualLayout>
      </c:layout>
      <c:lineChart>
        <c:grouping val="standard"/>
        <c:varyColors val="0"/>
        <c:ser>
          <c:idx val="0"/>
          <c:order val="0"/>
          <c:tx>
            <c:strRef>
              <c:f>'объем рынка РФ и регионы'!$J$2</c:f>
              <c:strCache>
                <c:ptCount val="1"/>
                <c:pt idx="0">
                  <c:v>Россия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'объем рынка РФ и регионы'!$K$1:$Q$1</c:f>
              <c:numCache/>
            </c:numRef>
          </c:cat>
          <c:val>
            <c:numRef>
              <c:f>'объем рынка РФ и регионы'!$K$2:$Q$2</c:f>
              <c:numCache/>
            </c:numRef>
          </c:val>
          <c:smooth val="0"/>
        </c:ser>
        <c:ser>
          <c:idx val="1"/>
          <c:order val="1"/>
          <c:tx>
            <c:strRef>
              <c:f>'объем рынка РФ и регионы'!$J$3</c:f>
              <c:strCache>
                <c:ptCount val="1"/>
                <c:pt idx="0">
                  <c:v>Россия без Москвы и Московской области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'объем рынка РФ и регионы'!$K$3:$Q$3</c:f>
              <c:numCache/>
            </c:numRef>
          </c:val>
          <c:smooth val="0"/>
        </c:ser>
        <c:marker val="1"/>
        <c:axId val="64713351"/>
        <c:axId val="45549248"/>
      </c:line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9248"/>
        <c:crosses val="autoZero"/>
        <c:auto val="1"/>
        <c:lblOffset val="100"/>
        <c:tickLblSkip val="1"/>
        <c:noMultiLvlLbl val="0"/>
      </c:catAx>
      <c:valAx>
        <c:axId val="45549248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1335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5"/>
          <c:y val="0.83975"/>
          <c:w val="0.609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9D9D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Топ-10 регионов по выручке 2017 года в области физической культуры и спорта без Московской области (выручка МО = 44,5 млрд), млн  рублей</a:t>
            </a:r>
          </a:p>
        </c:rich>
      </c:tx>
      <c:layout>
        <c:manualLayout>
          <c:xMode val="factor"/>
          <c:yMode val="factor"/>
          <c:x val="-0.10275"/>
          <c:y val="0.05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6475"/>
          <c:w val="0.939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'объем рынка РФ и регионы'!$K$5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56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'объем рынка РФ и регионы'!$J$9:$J$18</c:f>
              <c:strCache/>
            </c:strRef>
          </c:cat>
          <c:val>
            <c:numRef>
              <c:f>'объем рынка РФ и регионы'!$K$9:$K$18</c:f>
              <c:numCache/>
            </c:numRef>
          </c:val>
        </c:ser>
        <c:ser>
          <c:idx val="1"/>
          <c:order val="1"/>
          <c:tx>
            <c:strRef>
              <c:f>'объем рынка РФ и регионы'!$M$5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'объем рынка РФ и регионы'!$M$9:$M$18</c:f>
              <c:numCache/>
            </c:numRef>
          </c:val>
        </c:ser>
        <c:ser>
          <c:idx val="2"/>
          <c:order val="2"/>
          <c:tx>
            <c:strRef>
              <c:f>'объем рынка РФ и регионы'!$O$5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'объем рынка РФ и регионы'!$O$9:$O$18</c:f>
              <c:numCache/>
            </c:numRef>
          </c:val>
        </c:ser>
        <c:ser>
          <c:idx val="3"/>
          <c:order val="3"/>
          <c:tx>
            <c:strRef>
              <c:f>'объем рынка РФ и регионы'!$Q$5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'объем рынка РФ и регионы'!$Q$9:$Q$18</c:f>
              <c:numCache/>
            </c:numRef>
          </c:val>
        </c:ser>
        <c:axId val="7290049"/>
        <c:axId val="65610442"/>
      </c:bar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10442"/>
        <c:crosses val="autoZero"/>
        <c:auto val="1"/>
        <c:lblOffset val="100"/>
        <c:tickLblSkip val="1"/>
        <c:noMultiLvlLbl val="0"/>
      </c:catAx>
      <c:valAx>
        <c:axId val="656104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0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25"/>
          <c:y val="0.856"/>
          <c:w val="0.286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Динамика выручки от деятельности в области фитнес-индустрии по трем крупным городам УрФО, млн рублей</a:t>
            </a:r>
          </a:p>
        </c:rich>
      </c:tx>
      <c:layout>
        <c:manualLayout>
          <c:xMode val="factor"/>
          <c:yMode val="factor"/>
          <c:x val="-0.13475"/>
          <c:y val="0.0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51"/>
          <c:w val="0.948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'объем рынка'!$H$3</c:f>
              <c:strCache>
                <c:ptCount val="1"/>
                <c:pt idx="0">
                  <c:v>Екатеринбург</c:v>
                </c:pt>
              </c:strCache>
            </c:strRef>
          </c:tx>
          <c:spPr>
            <a:solidFill>
              <a:srgbClr val="056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'объем рынка'!$I$2:$M$2</c:f>
              <c:numCache/>
            </c:numRef>
          </c:cat>
          <c:val>
            <c:numRef>
              <c:f>'объем рынка'!$I$3:$M$3</c:f>
              <c:numCache/>
            </c:numRef>
          </c:val>
        </c:ser>
        <c:ser>
          <c:idx val="1"/>
          <c:order val="1"/>
          <c:tx>
            <c:strRef>
              <c:f>'объем рынка'!$H$4</c:f>
              <c:strCache>
                <c:ptCount val="1"/>
                <c:pt idx="0">
                  <c:v>Тюмень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'объем рынка'!$I$2:$M$2</c:f>
              <c:numCache/>
            </c:numRef>
          </c:cat>
          <c:val>
            <c:numRef>
              <c:f>'объем рынка'!$I$4:$M$4</c:f>
              <c:numCache/>
            </c:numRef>
          </c:val>
        </c:ser>
        <c:ser>
          <c:idx val="2"/>
          <c:order val="2"/>
          <c:tx>
            <c:strRef>
              <c:f>'объем рынка'!$H$5</c:f>
              <c:strCache>
                <c:ptCount val="1"/>
                <c:pt idx="0">
                  <c:v>Челябинск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'объем рынка'!$I$2:$M$2</c:f>
              <c:numCache/>
            </c:numRef>
          </c:cat>
          <c:val>
            <c:numRef>
              <c:f>'объем рынка'!$I$5:$M$5</c:f>
              <c:numCache/>
            </c:numRef>
          </c:val>
        </c:ser>
        <c:axId val="53623067"/>
        <c:axId val="12845556"/>
      </c:bar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30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5"/>
          <c:y val="0.82925"/>
          <c:w val="0.430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-0.017</cdr:y>
    </cdr:from>
    <cdr:to>
      <cdr:x>-0.0085</cdr:x>
      <cdr:y>-0.017</cdr:y>
    </cdr:to>
    <cdr:sp>
      <cdr:nvSpPr>
        <cdr:cNvPr id="1" name="TextBox 3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EuropeCond"/>
              <a:ea typeface="EuropeCond"/>
              <a:cs typeface="EuropeCond"/>
            </a:rPr>
            <a:t>Региональные рынки фитнес-услуг не восстановили докризисные</a:t>
          </a:r>
          <a:r>
            <a:rPr lang="en-US" cap="none" sz="1100" b="0" i="0" u="none" baseline="0">
              <a:solidFill>
                <a:srgbClr val="FFFFFF"/>
              </a:solidFill>
              <a:latin typeface="EuropeCond"/>
              <a:ea typeface="EuropeCond"/>
              <a:cs typeface="EuropeCond"/>
            </a:rPr>
            <a:t> объемы</a:t>
          </a:r>
        </a:p>
      </cdr:txBody>
    </cdr:sp>
  </cdr:relSizeAnchor>
  <cdr:relSizeAnchor xmlns:cdr="http://schemas.openxmlformats.org/drawingml/2006/chartDrawing">
    <cdr:from>
      <cdr:x>-0.0085</cdr:x>
      <cdr:y>-0.017</cdr:y>
    </cdr:from>
    <cdr:to>
      <cdr:x>-0.0085</cdr:x>
      <cdr:y>-0.017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0.93325</cdr:y>
    </cdr:from>
    <cdr:to>
      <cdr:x>1</cdr:x>
      <cdr:y>1</cdr:y>
    </cdr:to>
    <cdr:sp>
      <cdr:nvSpPr>
        <cdr:cNvPr id="3" name="TextBox 6"/>
        <cdr:cNvSpPr txBox="1">
          <a:spLocks noChangeArrowheads="1"/>
        </cdr:cNvSpPr>
      </cdr:nvSpPr>
      <cdr:spPr>
        <a:xfrm>
          <a:off x="-38099" y="3295650"/>
          <a:ext cx="6134100" cy="266700"/>
        </a:xfrm>
        <a:prstGeom prst="rect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Источник: Расчеты "Эксперт-Урала" по данным СПАРК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-0.0105</cdr:y>
    </cdr:from>
    <cdr:to>
      <cdr:x>1</cdr:x>
      <cdr:y>0.06975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38099"/>
          <a:ext cx="6953250" cy="3524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Региональные банки показывают динамику активов выше среднего</a:t>
          </a:r>
        </a:p>
      </cdr:txBody>
    </cdr:sp>
  </cdr:relSizeAnchor>
  <cdr:relSizeAnchor xmlns:cdr="http://schemas.openxmlformats.org/drawingml/2006/chartDrawing">
    <cdr:from>
      <cdr:x>-0.0075</cdr:x>
      <cdr:y>0.91275</cdr:y>
    </cdr:from>
    <cdr:to>
      <cdr:x>1</cdr:x>
      <cdr:y>0.998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4057650"/>
          <a:ext cx="6953250" cy="381000"/>
        </a:xfrm>
        <a:prstGeom prst="rect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Источник: расчет "Эксперт-Урала" по данным СПАРК</a:t>
          </a:r>
        </a:p>
      </cdr:txBody>
    </cdr:sp>
  </cdr:relSizeAnchor>
  <cdr:relSizeAnchor xmlns:cdr="http://schemas.openxmlformats.org/drawingml/2006/chartDrawing">
    <cdr:from>
      <cdr:x>-0.0075</cdr:x>
      <cdr:y>-0.0105</cdr:y>
    </cdr:from>
    <cdr:to>
      <cdr:x>1</cdr:x>
      <cdr:y>0.06975</cdr:y>
    </cdr:to>
    <cdr:sp>
      <cdr:nvSpPr>
        <cdr:cNvPr id="3" name="TextBox 1"/>
        <cdr:cNvSpPr txBox="1">
          <a:spLocks noChangeArrowheads="1"/>
        </cdr:cNvSpPr>
      </cdr:nvSpPr>
      <cdr:spPr>
        <a:xfrm>
          <a:off x="-47624" y="-38099"/>
          <a:ext cx="6953250" cy="3524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EuropeCond"/>
              <a:ea typeface="EuropeCond"/>
              <a:cs typeface="EuropeCond"/>
            </a:rPr>
            <a:t>На</a:t>
          </a:r>
          <a:r>
            <a:rPr lang="en-US" cap="none" sz="1100" b="0" i="0" u="none" baseline="0">
              <a:solidFill>
                <a:srgbClr val="FFFFFF"/>
              </a:solidFill>
              <a:latin typeface="EuropeCond"/>
              <a:ea typeface="EuropeCond"/>
              <a:cs typeface="EuropeCond"/>
            </a:rPr>
            <a:t> Москву и Московскую область приходится 58% от выручки фитнес-индустрии в России в 2017 году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18</xdr:row>
      <xdr:rowOff>123825</xdr:rowOff>
    </xdr:from>
    <xdr:to>
      <xdr:col>7</xdr:col>
      <xdr:colOff>704850</xdr:colOff>
      <xdr:row>36</xdr:row>
      <xdr:rowOff>85725</xdr:rowOff>
    </xdr:to>
    <xdr:graphicFrame>
      <xdr:nvGraphicFramePr>
        <xdr:cNvPr id="1" name="Диаграмма 2"/>
        <xdr:cNvGraphicFramePr/>
      </xdr:nvGraphicFramePr>
      <xdr:xfrm>
        <a:off x="495300" y="4124325"/>
        <a:ext cx="60388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619125</xdr:colOff>
      <xdr:row>18</xdr:row>
      <xdr:rowOff>180975</xdr:rowOff>
    </xdr:from>
    <xdr:to>
      <xdr:col>18</xdr:col>
      <xdr:colOff>409575</xdr:colOff>
      <xdr:row>40</xdr:row>
      <xdr:rowOff>152400</xdr:rowOff>
    </xdr:to>
    <xdr:graphicFrame>
      <xdr:nvGraphicFramePr>
        <xdr:cNvPr id="2" name="Диаграмма 5"/>
        <xdr:cNvGraphicFramePr/>
      </xdr:nvGraphicFramePr>
      <xdr:xfrm>
        <a:off x="7248525" y="4181475"/>
        <a:ext cx="684847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-0.013</cdr:y>
    </cdr:from>
    <cdr:to>
      <cdr:x>1</cdr:x>
      <cdr:y>0.06775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38099"/>
          <a:ext cx="5562600" cy="29527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EuropeCond"/>
              <a:ea typeface="EuropeCond"/>
              <a:cs typeface="EuropeCond"/>
            </a:rPr>
            <a:t>Динамика выручки фитнес-индустрии</a:t>
          </a:r>
          <a:r>
            <a:rPr lang="en-US" cap="none" sz="1100" b="0" i="0" u="none" baseline="0">
              <a:solidFill>
                <a:srgbClr val="FFFFFF"/>
              </a:solidFill>
              <a:latin typeface="EuropeCond"/>
              <a:ea typeface="EuropeCond"/>
              <a:cs typeface="EuropeCond"/>
            </a:rPr>
            <a:t> стабильно растет</a:t>
          </a:r>
        </a:p>
      </cdr:txBody>
    </cdr:sp>
  </cdr:relSizeAnchor>
  <cdr:relSizeAnchor xmlns:cdr="http://schemas.openxmlformats.org/drawingml/2006/chartDrawing">
    <cdr:from>
      <cdr:x>-0.00925</cdr:x>
      <cdr:y>0.91825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3305175"/>
          <a:ext cx="5562600" cy="333375"/>
        </a:xfrm>
        <a:prstGeom prst="rect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Источник: расчет "Эксперт-Урала" по данным СПАРК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7</xdr:row>
      <xdr:rowOff>133350</xdr:rowOff>
    </xdr:from>
    <xdr:to>
      <xdr:col>9</xdr:col>
      <xdr:colOff>361950</xdr:colOff>
      <xdr:row>26</xdr:row>
      <xdr:rowOff>114300</xdr:rowOff>
    </xdr:to>
    <xdr:graphicFrame>
      <xdr:nvGraphicFramePr>
        <xdr:cNvPr id="1" name="Диаграмма 2"/>
        <xdr:cNvGraphicFramePr/>
      </xdr:nvGraphicFramePr>
      <xdr:xfrm>
        <a:off x="1162050" y="1466850"/>
        <a:ext cx="54578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44.00390625" style="0" customWidth="1"/>
    <col min="2" max="2" width="13.140625" style="0" customWidth="1"/>
    <col min="3" max="3" width="19.28125" style="0" customWidth="1"/>
    <col min="4" max="4" width="18.140625" style="0" customWidth="1"/>
    <col min="5" max="5" width="20.140625" style="0" customWidth="1"/>
    <col min="6" max="6" width="21.8515625" style="0" customWidth="1"/>
    <col min="7" max="7" width="14.00390625" style="0" customWidth="1"/>
  </cols>
  <sheetData>
    <row r="1" spans="1:7" ht="15">
      <c r="A1" s="9" t="s">
        <v>126</v>
      </c>
      <c r="B1" s="9"/>
      <c r="C1" s="9"/>
      <c r="D1" s="9"/>
      <c r="E1" s="9"/>
      <c r="F1" s="9"/>
      <c r="G1" s="9"/>
    </row>
    <row r="2" spans="1:7" ht="49.5" customHeight="1">
      <c r="A2" s="1" t="s">
        <v>24</v>
      </c>
      <c r="B2" s="2" t="s">
        <v>0</v>
      </c>
      <c r="C2" s="2" t="s">
        <v>127</v>
      </c>
      <c r="D2" s="3" t="s">
        <v>140</v>
      </c>
      <c r="E2" s="3" t="s">
        <v>135</v>
      </c>
      <c r="F2" s="3" t="s">
        <v>134</v>
      </c>
      <c r="G2" s="3" t="s">
        <v>3</v>
      </c>
    </row>
    <row r="3" spans="1:7" ht="15">
      <c r="A3" s="1" t="s">
        <v>14</v>
      </c>
      <c r="B3" s="1" t="s">
        <v>1</v>
      </c>
      <c r="C3" s="2">
        <v>0.32</v>
      </c>
      <c r="D3" s="2">
        <v>0.35</v>
      </c>
      <c r="E3" s="2">
        <v>0.6</v>
      </c>
      <c r="F3" s="2">
        <v>15</v>
      </c>
      <c r="G3" s="4" t="s">
        <v>4</v>
      </c>
    </row>
    <row r="4" spans="1:7" ht="15">
      <c r="A4" s="1" t="s">
        <v>15</v>
      </c>
      <c r="B4" s="1" t="s">
        <v>1</v>
      </c>
      <c r="C4" s="2" t="s">
        <v>2</v>
      </c>
      <c r="D4" s="2">
        <v>0.4</v>
      </c>
      <c r="E4" s="2" t="s">
        <v>2</v>
      </c>
      <c r="F4" s="2">
        <v>12</v>
      </c>
      <c r="G4" s="4" t="s">
        <v>5</v>
      </c>
    </row>
    <row r="5" spans="1:7" ht="15">
      <c r="A5" s="1" t="s">
        <v>16</v>
      </c>
      <c r="B5" s="1" t="s">
        <v>1</v>
      </c>
      <c r="C5" s="2">
        <v>1.3</v>
      </c>
      <c r="D5" s="2" t="s">
        <v>2</v>
      </c>
      <c r="E5" s="2">
        <v>1.05</v>
      </c>
      <c r="F5" s="2">
        <v>25</v>
      </c>
      <c r="G5" s="4" t="s">
        <v>4</v>
      </c>
    </row>
    <row r="6" spans="1:7" ht="15">
      <c r="A6" s="1" t="s">
        <v>17</v>
      </c>
      <c r="B6" s="1" t="s">
        <v>1</v>
      </c>
      <c r="C6" s="2">
        <v>2.2</v>
      </c>
      <c r="D6" s="2" t="s">
        <v>2</v>
      </c>
      <c r="E6" s="2" t="s">
        <v>136</v>
      </c>
      <c r="F6" s="2">
        <v>12.9</v>
      </c>
      <c r="G6" s="4" t="s">
        <v>6</v>
      </c>
    </row>
    <row r="7" spans="1:7" ht="15">
      <c r="A7" s="1" t="s">
        <v>12</v>
      </c>
      <c r="B7" s="1" t="s">
        <v>1</v>
      </c>
      <c r="C7" s="2" t="s">
        <v>2</v>
      </c>
      <c r="D7" s="2">
        <v>0.3</v>
      </c>
      <c r="E7" s="2">
        <v>0.6</v>
      </c>
      <c r="F7" s="10" t="s">
        <v>129</v>
      </c>
      <c r="G7" s="4" t="s">
        <v>13</v>
      </c>
    </row>
    <row r="8" spans="1:7" ht="15">
      <c r="A8" s="1" t="s">
        <v>23</v>
      </c>
      <c r="B8" s="1" t="s">
        <v>9</v>
      </c>
      <c r="C8" s="2">
        <v>2.2</v>
      </c>
      <c r="D8" s="2" t="s">
        <v>2</v>
      </c>
      <c r="E8" s="2">
        <v>1.05</v>
      </c>
      <c r="F8" s="5">
        <v>25</v>
      </c>
      <c r="G8" s="4" t="s">
        <v>4</v>
      </c>
    </row>
    <row r="9" spans="1:7" ht="15">
      <c r="A9" s="1" t="s">
        <v>25</v>
      </c>
      <c r="B9" s="1" t="s">
        <v>9</v>
      </c>
      <c r="C9" s="2">
        <v>1.5</v>
      </c>
      <c r="D9" s="2" t="s">
        <v>2</v>
      </c>
      <c r="E9" s="2" t="s">
        <v>137</v>
      </c>
      <c r="F9" s="2">
        <v>12.9</v>
      </c>
      <c r="G9" s="4" t="s">
        <v>6</v>
      </c>
    </row>
    <row r="10" spans="1:7" ht="15">
      <c r="A10" s="1" t="s">
        <v>26</v>
      </c>
      <c r="B10" s="1" t="s">
        <v>9</v>
      </c>
      <c r="C10" s="2" t="s">
        <v>2</v>
      </c>
      <c r="D10" s="2">
        <v>0.3</v>
      </c>
      <c r="E10" s="2">
        <v>0.6</v>
      </c>
      <c r="F10" s="2">
        <v>19.5</v>
      </c>
      <c r="G10" s="4" t="s">
        <v>8</v>
      </c>
    </row>
    <row r="11" spans="1:7" ht="15">
      <c r="A11" s="1" t="s">
        <v>27</v>
      </c>
      <c r="B11" s="1" t="s">
        <v>9</v>
      </c>
      <c r="C11" s="2" t="s">
        <v>2</v>
      </c>
      <c r="D11" s="2">
        <v>0.28</v>
      </c>
      <c r="E11" s="2">
        <v>1</v>
      </c>
      <c r="F11" s="10" t="s">
        <v>130</v>
      </c>
      <c r="G11" s="4" t="s">
        <v>11</v>
      </c>
    </row>
    <row r="12" spans="1:7" ht="15">
      <c r="A12" s="1" t="s">
        <v>28</v>
      </c>
      <c r="B12" s="1" t="s">
        <v>9</v>
      </c>
      <c r="C12" s="2" t="s">
        <v>2</v>
      </c>
      <c r="D12" s="2">
        <v>0.3</v>
      </c>
      <c r="E12" s="2">
        <v>1</v>
      </c>
      <c r="F12" s="10" t="s">
        <v>131</v>
      </c>
      <c r="G12" s="4">
        <v>1</v>
      </c>
    </row>
    <row r="13" spans="1:7" ht="15">
      <c r="A13" s="1" t="s">
        <v>18</v>
      </c>
      <c r="B13" s="1" t="s">
        <v>7</v>
      </c>
      <c r="C13" s="2" t="s">
        <v>2</v>
      </c>
      <c r="D13" s="2">
        <v>0.38</v>
      </c>
      <c r="E13" s="2" t="s">
        <v>2</v>
      </c>
      <c r="F13" s="2">
        <v>16.72</v>
      </c>
      <c r="G13" s="4" t="s">
        <v>8</v>
      </c>
    </row>
    <row r="14" spans="1:7" ht="15">
      <c r="A14" s="1" t="s">
        <v>19</v>
      </c>
      <c r="B14" s="1" t="s">
        <v>7</v>
      </c>
      <c r="C14" s="2" t="s">
        <v>2</v>
      </c>
      <c r="D14" s="2" t="s">
        <v>2</v>
      </c>
      <c r="E14" s="2" t="s">
        <v>138</v>
      </c>
      <c r="F14" s="2">
        <v>9.9</v>
      </c>
      <c r="G14" s="4" t="s">
        <v>8</v>
      </c>
    </row>
    <row r="15" spans="1:7" ht="15">
      <c r="A15" s="1" t="s">
        <v>20</v>
      </c>
      <c r="B15" s="1" t="s">
        <v>7</v>
      </c>
      <c r="C15" s="2" t="s">
        <v>2</v>
      </c>
      <c r="D15" s="2">
        <v>0.35</v>
      </c>
      <c r="E15" s="2">
        <v>0.49</v>
      </c>
      <c r="F15" s="2">
        <v>16.89</v>
      </c>
      <c r="G15" s="4" t="s">
        <v>8</v>
      </c>
    </row>
    <row r="16" spans="1:7" ht="15">
      <c r="A16" s="1" t="s">
        <v>21</v>
      </c>
      <c r="B16" s="1" t="s">
        <v>7</v>
      </c>
      <c r="C16" s="2" t="s">
        <v>2</v>
      </c>
      <c r="D16" s="2">
        <v>0.2</v>
      </c>
      <c r="E16" s="2" t="s">
        <v>2</v>
      </c>
      <c r="F16" s="10" t="s">
        <v>132</v>
      </c>
      <c r="G16" s="4" t="s">
        <v>10</v>
      </c>
    </row>
    <row r="17" spans="1:7" ht="15">
      <c r="A17" s="1" t="s">
        <v>22</v>
      </c>
      <c r="B17" s="1" t="s">
        <v>7</v>
      </c>
      <c r="C17" s="2">
        <v>1.2</v>
      </c>
      <c r="D17" s="2">
        <v>0.4</v>
      </c>
      <c r="E17" s="2" t="s">
        <v>139</v>
      </c>
      <c r="F17" s="10" t="s">
        <v>133</v>
      </c>
      <c r="G17" s="4">
        <v>1</v>
      </c>
    </row>
    <row r="18" spans="1:7" ht="15">
      <c r="A18" s="8" t="s">
        <v>128</v>
      </c>
      <c r="B18" s="8"/>
      <c r="C18" s="8"/>
      <c r="D18" s="8"/>
      <c r="E18" s="8"/>
      <c r="F18" s="8"/>
      <c r="G18" s="8"/>
    </row>
  </sheetData>
  <sheetProtection/>
  <autoFilter ref="A2:G2">
    <sortState ref="A3:G18">
      <sortCondition sortBy="value" ref="B3:B18"/>
    </sortState>
  </autoFilter>
  <mergeCells count="2">
    <mergeCell ref="A1:G1"/>
    <mergeCell ref="A18:G1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9">
      <selection activeCell="I16" sqref="I16"/>
    </sheetView>
  </sheetViews>
  <sheetFormatPr defaultColWidth="9.140625" defaultRowHeight="15"/>
  <cols>
    <col min="1" max="1" width="20.421875" style="0" customWidth="1"/>
    <col min="2" max="6" width="11.00390625" style="0" bestFit="1" customWidth="1"/>
    <col min="7" max="8" width="12.00390625" style="0" bestFit="1" customWidth="1"/>
    <col min="9" max="9" width="12.00390625" style="0" customWidth="1"/>
    <col min="10" max="10" width="17.8515625" style="0" customWidth="1"/>
    <col min="11" max="11" width="12.00390625" style="0" bestFit="1" customWidth="1"/>
  </cols>
  <sheetData>
    <row r="1" spans="1:17" ht="15">
      <c r="A1" s="6" t="s">
        <v>120</v>
      </c>
      <c r="B1">
        <v>2011</v>
      </c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  <c r="J1" t="s">
        <v>121</v>
      </c>
      <c r="K1">
        <v>2011</v>
      </c>
      <c r="L1">
        <v>2012</v>
      </c>
      <c r="M1">
        <v>2013</v>
      </c>
      <c r="N1">
        <v>2014</v>
      </c>
      <c r="O1">
        <v>2015</v>
      </c>
      <c r="P1">
        <v>2016</v>
      </c>
      <c r="Q1">
        <v>2017</v>
      </c>
    </row>
    <row r="2" spans="1:17" ht="15">
      <c r="A2" s="7" t="s">
        <v>93</v>
      </c>
      <c r="B2">
        <v>25399909000</v>
      </c>
      <c r="C2">
        <v>37070478000</v>
      </c>
      <c r="D2">
        <v>67581908931</v>
      </c>
      <c r="E2">
        <v>116010275000</v>
      </c>
      <c r="F2">
        <v>45721193673</v>
      </c>
      <c r="G2">
        <v>51111106500</v>
      </c>
      <c r="H2">
        <v>61595493000</v>
      </c>
      <c r="J2" t="s">
        <v>124</v>
      </c>
      <c r="K2">
        <f>SUM(B2:B82)/1000000000</f>
        <v>140.166620117</v>
      </c>
      <c r="L2">
        <f aca="true" t="shared" si="0" ref="L2:Q2">SUM(C2:C82)/1000000000</f>
        <v>158.413659763</v>
      </c>
      <c r="M2">
        <f t="shared" si="0"/>
        <v>191.690670649</v>
      </c>
      <c r="N2">
        <f t="shared" si="0"/>
        <v>263.413623422</v>
      </c>
      <c r="O2">
        <f t="shared" si="0"/>
        <v>235.594299942</v>
      </c>
      <c r="P2">
        <f t="shared" si="0"/>
        <v>155.5805123</v>
      </c>
      <c r="Q2">
        <f t="shared" si="0"/>
        <v>182.693809</v>
      </c>
    </row>
    <row r="3" spans="1:17" ht="15">
      <c r="A3" s="7" t="s">
        <v>40</v>
      </c>
      <c r="B3">
        <v>2961660656</v>
      </c>
      <c r="C3">
        <v>3596348200</v>
      </c>
      <c r="D3">
        <v>4502570000</v>
      </c>
      <c r="E3">
        <v>5031708000</v>
      </c>
      <c r="F3">
        <v>5705522000</v>
      </c>
      <c r="G3">
        <v>32173060600</v>
      </c>
      <c r="H3">
        <v>44451795000</v>
      </c>
      <c r="J3" t="s">
        <v>125</v>
      </c>
      <c r="K3">
        <f>SUM(B4:B82)/1000000000</f>
        <v>111.805050461</v>
      </c>
      <c r="L3">
        <f aca="true" t="shared" si="1" ref="L3:Q3">SUM(C4:C82)/1000000000</f>
        <v>117.746833563</v>
      </c>
      <c r="M3">
        <f t="shared" si="1"/>
        <v>119.606191718</v>
      </c>
      <c r="N3">
        <f t="shared" si="1"/>
        <v>142.371640422</v>
      </c>
      <c r="O3">
        <f t="shared" si="1"/>
        <v>184.167584269</v>
      </c>
      <c r="P3">
        <f t="shared" si="1"/>
        <v>72.2963452</v>
      </c>
      <c r="Q3">
        <f t="shared" si="1"/>
        <v>76.646521</v>
      </c>
    </row>
    <row r="4" spans="1:8" ht="15">
      <c r="A4" s="7" t="s">
        <v>96</v>
      </c>
      <c r="B4">
        <v>4966468000</v>
      </c>
      <c r="C4">
        <v>6787377000</v>
      </c>
      <c r="D4">
        <v>8753715000</v>
      </c>
      <c r="E4">
        <v>10960761033</v>
      </c>
      <c r="F4">
        <v>16525236000</v>
      </c>
      <c r="G4">
        <v>20510019000</v>
      </c>
      <c r="H4">
        <v>21029477000</v>
      </c>
    </row>
    <row r="5" spans="1:17" ht="15">
      <c r="A5" s="7" t="s">
        <v>64</v>
      </c>
      <c r="B5">
        <v>7568800000</v>
      </c>
      <c r="C5">
        <v>5258234000</v>
      </c>
      <c r="D5">
        <v>4557064000</v>
      </c>
      <c r="E5">
        <v>4299838000</v>
      </c>
      <c r="F5">
        <v>9053045000</v>
      </c>
      <c r="G5">
        <v>8061621000</v>
      </c>
      <c r="H5">
        <v>8796089000</v>
      </c>
      <c r="J5" t="s">
        <v>123</v>
      </c>
      <c r="K5">
        <v>2011</v>
      </c>
      <c r="L5">
        <v>2012</v>
      </c>
      <c r="M5">
        <v>2013</v>
      </c>
      <c r="N5">
        <v>2014</v>
      </c>
      <c r="O5">
        <v>2015</v>
      </c>
      <c r="P5">
        <v>2016</v>
      </c>
      <c r="Q5">
        <v>2017</v>
      </c>
    </row>
    <row r="6" spans="1:19" ht="15">
      <c r="A6" s="7" t="s">
        <v>56</v>
      </c>
      <c r="B6">
        <v>991109000</v>
      </c>
      <c r="C6">
        <v>2603545000</v>
      </c>
      <c r="D6">
        <v>3512010000</v>
      </c>
      <c r="E6">
        <v>1740338709</v>
      </c>
      <c r="F6">
        <v>6014794000</v>
      </c>
      <c r="G6">
        <v>6888336000</v>
      </c>
      <c r="H6">
        <v>7272899000</v>
      </c>
      <c r="J6" s="7" t="s">
        <v>93</v>
      </c>
      <c r="K6">
        <f aca="true" t="shared" si="2" ref="K6:K15">B2/1000000</f>
        <v>25399.909</v>
      </c>
      <c r="L6">
        <f aca="true" t="shared" si="3" ref="L6:L15">C2/1000000</f>
        <v>37070.478</v>
      </c>
      <c r="M6">
        <f aca="true" t="shared" si="4" ref="M6:M15">D2/1000000</f>
        <v>67581.908931</v>
      </c>
      <c r="N6">
        <f aca="true" t="shared" si="5" ref="N6:N15">E2/1000000</f>
        <v>116010.275</v>
      </c>
      <c r="O6">
        <f aca="true" t="shared" si="6" ref="O6:O15">F2/1000000</f>
        <v>45721.193673</v>
      </c>
      <c r="P6">
        <f aca="true" t="shared" si="7" ref="P6:P15">G2/1000000</f>
        <v>51111.1065</v>
      </c>
      <c r="Q6">
        <f aca="true" t="shared" si="8" ref="Q6:Q15">H2/1000000</f>
        <v>61595.493</v>
      </c>
      <c r="R6">
        <f>Q6/1000</f>
        <v>61.595493000000005</v>
      </c>
      <c r="S6">
        <f>R6/Q2*100</f>
        <v>33.715150686906966</v>
      </c>
    </row>
    <row r="7" spans="1:19" ht="15">
      <c r="A7" s="7" t="s">
        <v>75</v>
      </c>
      <c r="B7">
        <v>585868000</v>
      </c>
      <c r="C7">
        <v>1097937000</v>
      </c>
      <c r="D7">
        <v>1538452000</v>
      </c>
      <c r="E7">
        <v>1888319000</v>
      </c>
      <c r="F7">
        <v>2448128000</v>
      </c>
      <c r="G7">
        <v>2882257000</v>
      </c>
      <c r="H7">
        <v>4567670000</v>
      </c>
      <c r="J7" s="7" t="s">
        <v>94</v>
      </c>
      <c r="K7">
        <f t="shared" si="2"/>
        <v>2961.660656</v>
      </c>
      <c r="L7">
        <f t="shared" si="3"/>
        <v>3596.3482</v>
      </c>
      <c r="M7">
        <f t="shared" si="4"/>
        <v>4502.57</v>
      </c>
      <c r="N7">
        <f t="shared" si="5"/>
        <v>5031.708</v>
      </c>
      <c r="O7">
        <f t="shared" si="6"/>
        <v>5705.522</v>
      </c>
      <c r="P7">
        <f t="shared" si="7"/>
        <v>32173.0606</v>
      </c>
      <c r="Q7">
        <f t="shared" si="8"/>
        <v>44451.795</v>
      </c>
      <c r="R7">
        <f>Q7/1000</f>
        <v>44.451795</v>
      </c>
      <c r="S7">
        <f>R7/Q2*100</f>
        <v>24.331308895092334</v>
      </c>
    </row>
    <row r="8" spans="1:17" ht="26.25">
      <c r="A8" s="7" t="s">
        <v>68</v>
      </c>
      <c r="B8">
        <v>1461100000</v>
      </c>
      <c r="C8">
        <v>503899000</v>
      </c>
      <c r="D8">
        <v>1559099000</v>
      </c>
      <c r="E8">
        <v>2179027000</v>
      </c>
      <c r="F8">
        <v>2617559847</v>
      </c>
      <c r="G8">
        <v>2996028000</v>
      </c>
      <c r="H8">
        <v>3129640000</v>
      </c>
      <c r="J8" s="7" t="s">
        <v>96</v>
      </c>
      <c r="K8">
        <f t="shared" si="2"/>
        <v>4966.468</v>
      </c>
      <c r="L8">
        <f t="shared" si="3"/>
        <v>6787.377</v>
      </c>
      <c r="M8">
        <f t="shared" si="4"/>
        <v>8753.715</v>
      </c>
      <c r="N8">
        <f t="shared" si="5"/>
        <v>10960.761033</v>
      </c>
      <c r="O8">
        <f t="shared" si="6"/>
        <v>16525.236</v>
      </c>
      <c r="P8">
        <f t="shared" si="7"/>
        <v>20510.019</v>
      </c>
      <c r="Q8">
        <f t="shared" si="8"/>
        <v>21029.477</v>
      </c>
    </row>
    <row r="9" spans="1:17" ht="15">
      <c r="A9" s="7" t="s">
        <v>47</v>
      </c>
      <c r="B9">
        <v>1289386961</v>
      </c>
      <c r="C9">
        <v>1367158563</v>
      </c>
      <c r="D9">
        <v>1377892170</v>
      </c>
      <c r="E9">
        <v>1402987636</v>
      </c>
      <c r="F9">
        <v>1512201286</v>
      </c>
      <c r="G9">
        <v>1993948000</v>
      </c>
      <c r="H9">
        <v>2637429000</v>
      </c>
      <c r="J9" s="7" t="s">
        <v>95</v>
      </c>
      <c r="K9">
        <f t="shared" si="2"/>
        <v>7568.8</v>
      </c>
      <c r="L9">
        <f t="shared" si="3"/>
        <v>5258.234</v>
      </c>
      <c r="M9">
        <f t="shared" si="4"/>
        <v>4557.064</v>
      </c>
      <c r="N9">
        <f t="shared" si="5"/>
        <v>4299.838</v>
      </c>
      <c r="O9">
        <f t="shared" si="6"/>
        <v>9053.045</v>
      </c>
      <c r="P9">
        <f t="shared" si="7"/>
        <v>8061.621</v>
      </c>
      <c r="Q9">
        <f t="shared" si="8"/>
        <v>8796.089</v>
      </c>
    </row>
    <row r="10" spans="1:17" ht="26.25">
      <c r="A10" s="7" t="s">
        <v>59</v>
      </c>
      <c r="B10">
        <v>589157000</v>
      </c>
      <c r="C10">
        <v>731957000</v>
      </c>
      <c r="D10">
        <v>1240033000</v>
      </c>
      <c r="E10">
        <v>1134970000</v>
      </c>
      <c r="F10">
        <v>1342287000</v>
      </c>
      <c r="G10">
        <v>2074045000</v>
      </c>
      <c r="H10">
        <v>2356307000</v>
      </c>
      <c r="J10" s="7" t="s">
        <v>56</v>
      </c>
      <c r="K10">
        <f t="shared" si="2"/>
        <v>991.109</v>
      </c>
      <c r="L10">
        <f t="shared" si="3"/>
        <v>2603.545</v>
      </c>
      <c r="M10">
        <f t="shared" si="4"/>
        <v>3512.01</v>
      </c>
      <c r="N10">
        <f t="shared" si="5"/>
        <v>1740.338709</v>
      </c>
      <c r="O10">
        <f t="shared" si="6"/>
        <v>6014.794</v>
      </c>
      <c r="P10">
        <f t="shared" si="7"/>
        <v>6888.336</v>
      </c>
      <c r="Q10">
        <f t="shared" si="8"/>
        <v>7272.899</v>
      </c>
    </row>
    <row r="11" spans="1:17" ht="26.25">
      <c r="A11" s="7" t="s">
        <v>83</v>
      </c>
      <c r="B11">
        <v>514007000</v>
      </c>
      <c r="C11">
        <v>665149000</v>
      </c>
      <c r="D11">
        <v>1089264000</v>
      </c>
      <c r="E11">
        <v>1176767000</v>
      </c>
      <c r="F11">
        <v>1188700000</v>
      </c>
      <c r="G11">
        <v>1619869000</v>
      </c>
      <c r="H11">
        <v>1794612000</v>
      </c>
      <c r="J11" s="7" t="s">
        <v>97</v>
      </c>
      <c r="K11">
        <f t="shared" si="2"/>
        <v>585.868</v>
      </c>
      <c r="L11">
        <f t="shared" si="3"/>
        <v>1097.937</v>
      </c>
      <c r="M11">
        <f t="shared" si="4"/>
        <v>1538.452</v>
      </c>
      <c r="N11">
        <f t="shared" si="5"/>
        <v>1888.319</v>
      </c>
      <c r="O11">
        <f t="shared" si="6"/>
        <v>2448.128</v>
      </c>
      <c r="P11">
        <f t="shared" si="7"/>
        <v>2882.257</v>
      </c>
      <c r="Q11">
        <f t="shared" si="8"/>
        <v>4567.67</v>
      </c>
    </row>
    <row r="12" spans="1:17" ht="15">
      <c r="A12" s="7" t="s">
        <v>80</v>
      </c>
      <c r="B12">
        <v>1370401000</v>
      </c>
      <c r="C12">
        <v>1316287000</v>
      </c>
      <c r="D12">
        <v>1235092000</v>
      </c>
      <c r="E12">
        <v>1419280000</v>
      </c>
      <c r="F12">
        <v>1416033000</v>
      </c>
      <c r="G12">
        <v>1687718000</v>
      </c>
      <c r="H12">
        <v>1667706000</v>
      </c>
      <c r="J12" s="7" t="s">
        <v>101</v>
      </c>
      <c r="K12">
        <f t="shared" si="2"/>
        <v>1461.1</v>
      </c>
      <c r="L12">
        <f t="shared" si="3"/>
        <v>503.899</v>
      </c>
      <c r="M12">
        <f t="shared" si="4"/>
        <v>1559.099</v>
      </c>
      <c r="N12">
        <f t="shared" si="5"/>
        <v>2179.027</v>
      </c>
      <c r="O12">
        <f t="shared" si="6"/>
        <v>2617.559847</v>
      </c>
      <c r="P12">
        <f t="shared" si="7"/>
        <v>2996.028</v>
      </c>
      <c r="Q12">
        <f t="shared" si="8"/>
        <v>3129.64</v>
      </c>
    </row>
    <row r="13" spans="1:17" ht="15">
      <c r="A13" s="7" t="s">
        <v>77</v>
      </c>
      <c r="B13">
        <v>470872000</v>
      </c>
      <c r="C13">
        <v>430196000</v>
      </c>
      <c r="D13">
        <v>631055000</v>
      </c>
      <c r="E13">
        <v>825325000</v>
      </c>
      <c r="F13">
        <v>1011116000</v>
      </c>
      <c r="G13">
        <v>1080521000</v>
      </c>
      <c r="H13">
        <v>1243754000</v>
      </c>
      <c r="J13" s="7" t="s">
        <v>122</v>
      </c>
      <c r="K13">
        <f t="shared" si="2"/>
        <v>1289.386961</v>
      </c>
      <c r="L13">
        <f t="shared" si="3"/>
        <v>1367.158563</v>
      </c>
      <c r="M13">
        <f t="shared" si="4"/>
        <v>1377.89217</v>
      </c>
      <c r="N13">
        <f t="shared" si="5"/>
        <v>1402.987636</v>
      </c>
      <c r="O13">
        <f t="shared" si="6"/>
        <v>1512.201286</v>
      </c>
      <c r="P13">
        <f t="shared" si="7"/>
        <v>1993.948</v>
      </c>
      <c r="Q13">
        <f t="shared" si="8"/>
        <v>2637.429</v>
      </c>
    </row>
    <row r="14" spans="1:17" ht="15">
      <c r="A14" s="7" t="s">
        <v>76</v>
      </c>
      <c r="B14">
        <v>107026000</v>
      </c>
      <c r="C14">
        <v>173473000</v>
      </c>
      <c r="D14">
        <v>433066000</v>
      </c>
      <c r="E14">
        <v>1170230000</v>
      </c>
      <c r="F14">
        <v>1064276000</v>
      </c>
      <c r="G14">
        <v>899139000</v>
      </c>
      <c r="H14">
        <v>1243104000</v>
      </c>
      <c r="J14" s="7" t="s">
        <v>98</v>
      </c>
      <c r="K14">
        <f t="shared" si="2"/>
        <v>589.157</v>
      </c>
      <c r="L14">
        <f t="shared" si="3"/>
        <v>731.957</v>
      </c>
      <c r="M14">
        <f t="shared" si="4"/>
        <v>1240.033</v>
      </c>
      <c r="N14">
        <f t="shared" si="5"/>
        <v>1134.97</v>
      </c>
      <c r="O14">
        <f t="shared" si="6"/>
        <v>1342.287</v>
      </c>
      <c r="P14">
        <f t="shared" si="7"/>
        <v>2074.045</v>
      </c>
      <c r="Q14">
        <f t="shared" si="8"/>
        <v>2356.307</v>
      </c>
    </row>
    <row r="15" spans="1:17" ht="15">
      <c r="A15" s="7" t="s">
        <v>66</v>
      </c>
      <c r="B15">
        <v>277670000</v>
      </c>
      <c r="C15">
        <v>449644000</v>
      </c>
      <c r="D15">
        <v>762081000</v>
      </c>
      <c r="E15">
        <v>859224778</v>
      </c>
      <c r="F15">
        <v>920052000</v>
      </c>
      <c r="G15">
        <v>1022016000</v>
      </c>
      <c r="H15">
        <v>1230313000</v>
      </c>
      <c r="J15" s="7" t="s">
        <v>100</v>
      </c>
      <c r="K15">
        <f t="shared" si="2"/>
        <v>514.007</v>
      </c>
      <c r="L15">
        <f t="shared" si="3"/>
        <v>665.149</v>
      </c>
      <c r="M15">
        <f t="shared" si="4"/>
        <v>1089.264</v>
      </c>
      <c r="N15">
        <f t="shared" si="5"/>
        <v>1176.767</v>
      </c>
      <c r="O15">
        <f t="shared" si="6"/>
        <v>1188.7</v>
      </c>
      <c r="P15">
        <f t="shared" si="7"/>
        <v>1619.869</v>
      </c>
      <c r="Q15">
        <f t="shared" si="8"/>
        <v>1794.612</v>
      </c>
    </row>
    <row r="16" spans="1:17" ht="26.25">
      <c r="A16" s="7" t="s">
        <v>110</v>
      </c>
      <c r="B16">
        <v>388519000</v>
      </c>
      <c r="C16">
        <v>479369000</v>
      </c>
      <c r="D16">
        <v>807519000</v>
      </c>
      <c r="E16">
        <v>964685000</v>
      </c>
      <c r="F16">
        <v>3189873000</v>
      </c>
      <c r="G16">
        <v>3287642000</v>
      </c>
      <c r="H16">
        <v>1221516000</v>
      </c>
      <c r="J16" s="7" t="s">
        <v>80</v>
      </c>
      <c r="K16">
        <f aca="true" t="shared" si="9" ref="K16:Q18">B12/1000000</f>
        <v>1370.401</v>
      </c>
      <c r="L16">
        <f t="shared" si="9"/>
        <v>1316.287</v>
      </c>
      <c r="M16">
        <f t="shared" si="9"/>
        <v>1235.092</v>
      </c>
      <c r="N16">
        <f t="shared" si="9"/>
        <v>1419.28</v>
      </c>
      <c r="O16">
        <f t="shared" si="9"/>
        <v>1416.033</v>
      </c>
      <c r="P16">
        <f t="shared" si="9"/>
        <v>1687.718</v>
      </c>
      <c r="Q16">
        <f t="shared" si="9"/>
        <v>1667.706</v>
      </c>
    </row>
    <row r="17" spans="1:17" ht="15">
      <c r="A17" s="7" t="s">
        <v>84</v>
      </c>
      <c r="B17">
        <v>192164000</v>
      </c>
      <c r="C17">
        <v>391878000</v>
      </c>
      <c r="D17">
        <v>875581000</v>
      </c>
      <c r="E17">
        <v>929460000</v>
      </c>
      <c r="F17">
        <v>975374000</v>
      </c>
      <c r="G17">
        <v>1010682000</v>
      </c>
      <c r="H17">
        <v>1079144000</v>
      </c>
      <c r="J17" s="7" t="s">
        <v>102</v>
      </c>
      <c r="K17">
        <f t="shared" si="9"/>
        <v>470.872</v>
      </c>
      <c r="L17">
        <f t="shared" si="9"/>
        <v>430.196</v>
      </c>
      <c r="M17">
        <f t="shared" si="9"/>
        <v>631.055</v>
      </c>
      <c r="N17">
        <f t="shared" si="9"/>
        <v>825.325</v>
      </c>
      <c r="O17">
        <f t="shared" si="9"/>
        <v>1011.116</v>
      </c>
      <c r="P17">
        <f t="shared" si="9"/>
        <v>1080.521</v>
      </c>
      <c r="Q17">
        <f t="shared" si="9"/>
        <v>1243.754</v>
      </c>
    </row>
    <row r="18" spans="1:17" ht="15">
      <c r="A18" s="7" t="s">
        <v>87</v>
      </c>
      <c r="B18">
        <v>317832000</v>
      </c>
      <c r="C18">
        <v>442999000</v>
      </c>
      <c r="D18">
        <v>652792000</v>
      </c>
      <c r="E18">
        <v>864177000</v>
      </c>
      <c r="F18">
        <v>770246000</v>
      </c>
      <c r="G18">
        <v>1006080000</v>
      </c>
      <c r="H18">
        <v>1075375000</v>
      </c>
      <c r="J18" s="7" t="s">
        <v>99</v>
      </c>
      <c r="K18">
        <f t="shared" si="9"/>
        <v>107.026</v>
      </c>
      <c r="L18">
        <f t="shared" si="9"/>
        <v>173.473</v>
      </c>
      <c r="M18">
        <f t="shared" si="9"/>
        <v>433.066</v>
      </c>
      <c r="N18">
        <f t="shared" si="9"/>
        <v>1170.23</v>
      </c>
      <c r="O18">
        <f t="shared" si="9"/>
        <v>1064.276</v>
      </c>
      <c r="P18">
        <f t="shared" si="9"/>
        <v>899.139</v>
      </c>
      <c r="Q18">
        <f t="shared" si="9"/>
        <v>1243.104</v>
      </c>
    </row>
    <row r="19" spans="1:8" ht="15">
      <c r="A19" s="7" t="s">
        <v>71</v>
      </c>
      <c r="B19">
        <v>215582000</v>
      </c>
      <c r="C19">
        <v>357265000</v>
      </c>
      <c r="D19">
        <v>789009565</v>
      </c>
      <c r="E19">
        <v>742144000</v>
      </c>
      <c r="F19">
        <v>961608136</v>
      </c>
      <c r="G19">
        <v>1028699000</v>
      </c>
      <c r="H19">
        <v>1026147000</v>
      </c>
    </row>
    <row r="20" spans="1:8" ht="15">
      <c r="A20" s="7" t="s">
        <v>46</v>
      </c>
      <c r="B20">
        <v>1740967000</v>
      </c>
      <c r="C20">
        <v>1734143000</v>
      </c>
      <c r="D20">
        <v>277938000</v>
      </c>
      <c r="E20">
        <v>532400000</v>
      </c>
      <c r="F20">
        <v>527576000</v>
      </c>
      <c r="G20">
        <v>391605000</v>
      </c>
      <c r="H20">
        <v>1020195000</v>
      </c>
    </row>
    <row r="21" spans="1:8" ht="15">
      <c r="A21" s="7" t="s">
        <v>49</v>
      </c>
      <c r="B21">
        <v>279168000</v>
      </c>
      <c r="C21">
        <v>580905000</v>
      </c>
      <c r="D21">
        <v>526696000</v>
      </c>
      <c r="E21">
        <v>818366000</v>
      </c>
      <c r="F21">
        <v>1033615000</v>
      </c>
      <c r="G21">
        <v>950160000</v>
      </c>
      <c r="H21">
        <v>1017995000</v>
      </c>
    </row>
    <row r="22" spans="1:8" ht="15">
      <c r="A22" s="7" t="s">
        <v>51</v>
      </c>
      <c r="B22">
        <v>24361000</v>
      </c>
      <c r="C22">
        <v>96443000</v>
      </c>
      <c r="D22">
        <v>379210000</v>
      </c>
      <c r="E22">
        <v>365698000</v>
      </c>
      <c r="F22">
        <v>487578000</v>
      </c>
      <c r="G22">
        <v>638900000</v>
      </c>
      <c r="H22">
        <v>920360000</v>
      </c>
    </row>
    <row r="23" spans="1:8" ht="15">
      <c r="A23" s="7" t="s">
        <v>81</v>
      </c>
      <c r="B23">
        <v>59736000</v>
      </c>
      <c r="C23">
        <v>110220000</v>
      </c>
      <c r="D23">
        <v>301998000</v>
      </c>
      <c r="E23">
        <v>452606000</v>
      </c>
      <c r="F23">
        <v>638332000</v>
      </c>
      <c r="G23">
        <v>763817000</v>
      </c>
      <c r="H23">
        <v>878288000</v>
      </c>
    </row>
    <row r="24" spans="1:8" ht="15">
      <c r="A24" s="7" t="s">
        <v>82</v>
      </c>
      <c r="B24">
        <v>142668000</v>
      </c>
      <c r="C24">
        <v>590273000</v>
      </c>
      <c r="D24">
        <v>735563000</v>
      </c>
      <c r="E24">
        <v>736759000</v>
      </c>
      <c r="F24">
        <v>757830000</v>
      </c>
      <c r="G24">
        <v>705358000</v>
      </c>
      <c r="H24">
        <v>785038000</v>
      </c>
    </row>
    <row r="25" spans="1:8" ht="15">
      <c r="A25" s="7" t="s">
        <v>34</v>
      </c>
      <c r="B25">
        <v>56783000</v>
      </c>
      <c r="C25">
        <v>129978000</v>
      </c>
      <c r="D25">
        <v>388968000</v>
      </c>
      <c r="E25">
        <v>572271000</v>
      </c>
      <c r="F25">
        <v>574748000</v>
      </c>
      <c r="G25">
        <v>735594000</v>
      </c>
      <c r="H25">
        <v>772931000</v>
      </c>
    </row>
    <row r="26" spans="1:8" ht="15">
      <c r="A26" s="7" t="s">
        <v>58</v>
      </c>
      <c r="B26">
        <v>92299000</v>
      </c>
      <c r="C26">
        <v>159550000</v>
      </c>
      <c r="D26">
        <v>332007000</v>
      </c>
      <c r="E26">
        <v>371984000</v>
      </c>
      <c r="F26">
        <v>381640000</v>
      </c>
      <c r="G26">
        <v>428333000</v>
      </c>
      <c r="H26">
        <v>673190000</v>
      </c>
    </row>
    <row r="27" spans="1:8" ht="15">
      <c r="A27" s="7" t="s">
        <v>45</v>
      </c>
      <c r="B27">
        <v>26083000</v>
      </c>
      <c r="C27">
        <v>98051000</v>
      </c>
      <c r="D27">
        <v>202076000</v>
      </c>
      <c r="E27">
        <v>201702000</v>
      </c>
      <c r="F27">
        <v>242174000</v>
      </c>
      <c r="G27">
        <v>383567000</v>
      </c>
      <c r="H27">
        <v>551296000</v>
      </c>
    </row>
    <row r="28" spans="1:8" ht="15">
      <c r="A28" s="7" t="s">
        <v>85</v>
      </c>
      <c r="B28">
        <v>190651500</v>
      </c>
      <c r="C28">
        <v>125257000</v>
      </c>
      <c r="D28">
        <v>160679000</v>
      </c>
      <c r="E28">
        <v>963995000</v>
      </c>
      <c r="F28">
        <v>528799000</v>
      </c>
      <c r="G28">
        <v>607402000</v>
      </c>
      <c r="H28">
        <v>535144000</v>
      </c>
    </row>
    <row r="29" spans="1:8" ht="26.25">
      <c r="A29" s="7" t="s">
        <v>50</v>
      </c>
      <c r="B29">
        <v>22677000</v>
      </c>
      <c r="C29">
        <v>320784000</v>
      </c>
      <c r="D29">
        <v>406272000</v>
      </c>
      <c r="E29">
        <v>377270000</v>
      </c>
      <c r="F29">
        <v>357091000</v>
      </c>
      <c r="G29">
        <v>480037000</v>
      </c>
      <c r="H29">
        <v>505948000</v>
      </c>
    </row>
    <row r="30" spans="1:8" ht="15">
      <c r="A30" s="7" t="s">
        <v>72</v>
      </c>
      <c r="B30">
        <v>107212000</v>
      </c>
      <c r="C30">
        <v>180788000</v>
      </c>
      <c r="D30">
        <v>389872000</v>
      </c>
      <c r="E30">
        <v>385498000</v>
      </c>
      <c r="F30">
        <v>434888000</v>
      </c>
      <c r="G30">
        <v>449901000</v>
      </c>
      <c r="H30">
        <v>482703000</v>
      </c>
    </row>
    <row r="31" spans="1:8" ht="15">
      <c r="A31" s="7" t="s">
        <v>55</v>
      </c>
      <c r="B31">
        <v>0</v>
      </c>
      <c r="C31">
        <v>0</v>
      </c>
      <c r="D31">
        <v>3006000</v>
      </c>
      <c r="E31">
        <v>162250000</v>
      </c>
      <c r="F31">
        <v>268431000</v>
      </c>
      <c r="G31">
        <v>433102200</v>
      </c>
      <c r="H31">
        <v>476915000</v>
      </c>
    </row>
    <row r="32" spans="1:8" ht="15">
      <c r="A32" s="7" t="s">
        <v>69</v>
      </c>
      <c r="B32">
        <v>21561000</v>
      </c>
      <c r="C32">
        <v>81566000</v>
      </c>
      <c r="D32">
        <v>90099000</v>
      </c>
      <c r="E32">
        <v>177156000</v>
      </c>
      <c r="F32">
        <v>271184000</v>
      </c>
      <c r="G32">
        <v>329932000</v>
      </c>
      <c r="H32">
        <v>363256000</v>
      </c>
    </row>
    <row r="33" spans="1:8" ht="15">
      <c r="A33" s="7" t="s">
        <v>35</v>
      </c>
      <c r="B33">
        <v>122398000</v>
      </c>
      <c r="C33">
        <v>157439000</v>
      </c>
      <c r="D33">
        <v>237310000</v>
      </c>
      <c r="E33">
        <v>336960000</v>
      </c>
      <c r="F33">
        <v>322870000</v>
      </c>
      <c r="G33">
        <v>377730000</v>
      </c>
      <c r="H33">
        <v>361892000</v>
      </c>
    </row>
    <row r="34" spans="1:8" ht="15">
      <c r="A34" s="7" t="s">
        <v>88</v>
      </c>
      <c r="B34">
        <v>29015000</v>
      </c>
      <c r="C34">
        <v>201560000</v>
      </c>
      <c r="D34">
        <v>233208000</v>
      </c>
      <c r="E34">
        <v>248092000</v>
      </c>
      <c r="F34">
        <v>218930000</v>
      </c>
      <c r="G34">
        <v>307405000</v>
      </c>
      <c r="H34">
        <v>340952000</v>
      </c>
    </row>
    <row r="35" spans="1:8" ht="15">
      <c r="A35" s="7" t="s">
        <v>36</v>
      </c>
      <c r="B35">
        <v>5433000</v>
      </c>
      <c r="C35">
        <v>47030000</v>
      </c>
      <c r="D35">
        <v>117832000</v>
      </c>
      <c r="E35">
        <v>131001000</v>
      </c>
      <c r="F35">
        <v>203273000</v>
      </c>
      <c r="G35">
        <v>253249000</v>
      </c>
      <c r="H35">
        <v>335634000</v>
      </c>
    </row>
    <row r="36" spans="1:8" ht="15">
      <c r="A36" s="7" t="s">
        <v>39</v>
      </c>
      <c r="B36">
        <v>10343000</v>
      </c>
      <c r="C36">
        <v>73232000</v>
      </c>
      <c r="D36">
        <v>124071000</v>
      </c>
      <c r="E36">
        <v>166581000</v>
      </c>
      <c r="F36">
        <v>197341000</v>
      </c>
      <c r="G36">
        <v>274878000</v>
      </c>
      <c r="H36">
        <v>315562000</v>
      </c>
    </row>
    <row r="37" spans="1:8" ht="15">
      <c r="A37" s="7" t="s">
        <v>48</v>
      </c>
      <c r="B37">
        <v>18144592000</v>
      </c>
      <c r="C37">
        <v>25181801000</v>
      </c>
      <c r="D37">
        <v>27375278000</v>
      </c>
      <c r="E37">
        <v>38029688000</v>
      </c>
      <c r="F37">
        <v>42533874000</v>
      </c>
      <c r="G37">
        <v>236186000</v>
      </c>
      <c r="H37">
        <v>301171000</v>
      </c>
    </row>
    <row r="38" spans="1:8" ht="15">
      <c r="A38" s="7" t="s">
        <v>73</v>
      </c>
      <c r="B38">
        <v>59571000</v>
      </c>
      <c r="C38">
        <v>78463000</v>
      </c>
      <c r="D38">
        <v>106736000</v>
      </c>
      <c r="E38">
        <v>174283000</v>
      </c>
      <c r="F38">
        <v>221456000</v>
      </c>
      <c r="G38">
        <v>281245000</v>
      </c>
      <c r="H38">
        <v>290682000</v>
      </c>
    </row>
    <row r="39" spans="1:8" ht="15">
      <c r="A39" s="7" t="s">
        <v>31</v>
      </c>
      <c r="B39">
        <v>104393000</v>
      </c>
      <c r="C39">
        <v>88760000</v>
      </c>
      <c r="D39">
        <v>118174000</v>
      </c>
      <c r="E39">
        <v>159761000</v>
      </c>
      <c r="F39">
        <v>173723000</v>
      </c>
      <c r="G39">
        <v>167038000</v>
      </c>
      <c r="H39">
        <v>257487000</v>
      </c>
    </row>
    <row r="40" spans="1:8" ht="26.25">
      <c r="A40" s="7" t="s">
        <v>65</v>
      </c>
      <c r="B40">
        <v>37353000</v>
      </c>
      <c r="C40">
        <v>96421000</v>
      </c>
      <c r="D40">
        <v>145659000</v>
      </c>
      <c r="E40">
        <v>176378000</v>
      </c>
      <c r="F40">
        <v>221690000</v>
      </c>
      <c r="G40">
        <v>250723000</v>
      </c>
      <c r="H40">
        <v>248975000</v>
      </c>
    </row>
    <row r="41" spans="1:8" ht="15">
      <c r="A41" s="7" t="s">
        <v>78</v>
      </c>
      <c r="B41">
        <v>79071000</v>
      </c>
      <c r="C41">
        <v>145803000</v>
      </c>
      <c r="D41">
        <v>241761983</v>
      </c>
      <c r="E41">
        <v>221040266</v>
      </c>
      <c r="F41">
        <v>199267000</v>
      </c>
      <c r="G41">
        <v>226430000</v>
      </c>
      <c r="H41">
        <v>248535000</v>
      </c>
    </row>
    <row r="42" spans="1:8" ht="15">
      <c r="A42" s="7" t="s">
        <v>52</v>
      </c>
      <c r="B42">
        <v>157044000</v>
      </c>
      <c r="C42">
        <v>202978000</v>
      </c>
      <c r="D42">
        <v>232558000</v>
      </c>
      <c r="E42">
        <v>262069000</v>
      </c>
      <c r="F42">
        <v>247416000</v>
      </c>
      <c r="G42">
        <v>231470000</v>
      </c>
      <c r="H42">
        <v>236053000</v>
      </c>
    </row>
    <row r="43" spans="1:8" ht="15">
      <c r="A43" s="7" t="s">
        <v>33</v>
      </c>
      <c r="B43">
        <v>47925000</v>
      </c>
      <c r="C43">
        <v>81114000</v>
      </c>
      <c r="D43">
        <v>145358000</v>
      </c>
      <c r="E43">
        <v>159386000</v>
      </c>
      <c r="F43">
        <v>209738000</v>
      </c>
      <c r="G43">
        <v>202119000</v>
      </c>
      <c r="H43">
        <v>230077000</v>
      </c>
    </row>
    <row r="44" spans="1:8" ht="15">
      <c r="A44" s="7" t="s">
        <v>111</v>
      </c>
      <c r="B44">
        <v>110578000</v>
      </c>
      <c r="C44">
        <v>380787000</v>
      </c>
      <c r="D44">
        <v>1596676000</v>
      </c>
      <c r="E44">
        <v>3299728000</v>
      </c>
      <c r="F44">
        <v>291390000</v>
      </c>
      <c r="G44">
        <v>1338028000</v>
      </c>
      <c r="H44">
        <v>201977000</v>
      </c>
    </row>
    <row r="45" spans="1:8" ht="15">
      <c r="A45" s="7" t="s">
        <v>91</v>
      </c>
      <c r="B45">
        <v>87095000</v>
      </c>
      <c r="C45">
        <v>32016000</v>
      </c>
      <c r="D45">
        <v>4514000</v>
      </c>
      <c r="E45">
        <v>44610000</v>
      </c>
      <c r="F45">
        <v>142388000</v>
      </c>
      <c r="G45">
        <v>170061000</v>
      </c>
      <c r="H45">
        <v>199520000</v>
      </c>
    </row>
    <row r="46" spans="1:8" ht="15">
      <c r="A46" s="7" t="s">
        <v>104</v>
      </c>
      <c r="B46">
        <v>71088000</v>
      </c>
      <c r="C46">
        <v>81053000</v>
      </c>
      <c r="D46">
        <v>50506000</v>
      </c>
      <c r="E46">
        <v>85336000</v>
      </c>
      <c r="F46">
        <v>94497000</v>
      </c>
      <c r="G46">
        <v>177526000</v>
      </c>
      <c r="H46">
        <v>197399000</v>
      </c>
    </row>
    <row r="47" spans="1:8" ht="15">
      <c r="A47" s="7" t="s">
        <v>103</v>
      </c>
      <c r="B47">
        <v>6996000</v>
      </c>
      <c r="C47">
        <v>42683000</v>
      </c>
      <c r="D47">
        <v>168984000</v>
      </c>
      <c r="E47">
        <v>178954000</v>
      </c>
      <c r="F47">
        <v>147237000</v>
      </c>
      <c r="G47">
        <v>173931000</v>
      </c>
      <c r="H47">
        <v>185761000</v>
      </c>
    </row>
    <row r="48" spans="1:8" ht="15">
      <c r="A48" s="7" t="s">
        <v>67</v>
      </c>
      <c r="B48">
        <v>106121000</v>
      </c>
      <c r="C48">
        <v>152110000</v>
      </c>
      <c r="D48">
        <v>187762000</v>
      </c>
      <c r="E48">
        <v>210127000</v>
      </c>
      <c r="F48">
        <v>174414000</v>
      </c>
      <c r="G48">
        <v>227524000</v>
      </c>
      <c r="H48">
        <v>155926000</v>
      </c>
    </row>
    <row r="49" spans="1:8" ht="15">
      <c r="A49" s="7" t="s">
        <v>63</v>
      </c>
      <c r="B49">
        <v>0</v>
      </c>
      <c r="C49">
        <v>19004000</v>
      </c>
      <c r="D49">
        <v>75548000</v>
      </c>
      <c r="E49">
        <v>147460000</v>
      </c>
      <c r="F49">
        <v>138683000</v>
      </c>
      <c r="G49">
        <v>174103000</v>
      </c>
      <c r="H49">
        <v>150506000</v>
      </c>
    </row>
    <row r="50" spans="1:8" ht="26.25">
      <c r="A50" s="7" t="s">
        <v>106</v>
      </c>
      <c r="B50">
        <v>34576438000</v>
      </c>
      <c r="C50">
        <v>26340707000</v>
      </c>
      <c r="D50">
        <v>19170861000</v>
      </c>
      <c r="E50">
        <v>18841263000</v>
      </c>
      <c r="F50">
        <v>28611500000</v>
      </c>
      <c r="G50">
        <v>194847000</v>
      </c>
      <c r="H50">
        <v>144820000</v>
      </c>
    </row>
    <row r="51" spans="1:8" ht="15">
      <c r="A51" s="7" t="s">
        <v>42</v>
      </c>
      <c r="B51">
        <v>28969000</v>
      </c>
      <c r="C51">
        <v>22648000</v>
      </c>
      <c r="D51">
        <v>44229000</v>
      </c>
      <c r="E51">
        <v>50986000</v>
      </c>
      <c r="F51">
        <v>48197000</v>
      </c>
      <c r="G51">
        <v>96603000</v>
      </c>
      <c r="H51">
        <v>119833000</v>
      </c>
    </row>
    <row r="52" spans="1:8" ht="15">
      <c r="A52" s="7" t="s">
        <v>43</v>
      </c>
      <c r="B52">
        <v>94673000</v>
      </c>
      <c r="C52">
        <v>83565000</v>
      </c>
      <c r="D52">
        <v>77508000</v>
      </c>
      <c r="E52">
        <v>97690000</v>
      </c>
      <c r="F52">
        <v>85739000</v>
      </c>
      <c r="G52">
        <v>122942000</v>
      </c>
      <c r="H52">
        <v>117226000</v>
      </c>
    </row>
    <row r="53" spans="1:8" ht="15">
      <c r="A53" s="7" t="s">
        <v>62</v>
      </c>
      <c r="B53">
        <v>0</v>
      </c>
      <c r="C53">
        <v>0</v>
      </c>
      <c r="D53">
        <v>10000000</v>
      </c>
      <c r="E53">
        <v>0</v>
      </c>
      <c r="F53">
        <v>24957000</v>
      </c>
      <c r="G53">
        <v>46047000</v>
      </c>
      <c r="H53">
        <v>117122000</v>
      </c>
    </row>
    <row r="54" spans="1:8" ht="15">
      <c r="A54" s="7" t="s">
        <v>41</v>
      </c>
      <c r="B54">
        <v>10040000</v>
      </c>
      <c r="C54">
        <v>30788000</v>
      </c>
      <c r="D54">
        <v>55662000</v>
      </c>
      <c r="E54">
        <v>59257000</v>
      </c>
      <c r="F54">
        <v>62583000</v>
      </c>
      <c r="G54">
        <v>86971000</v>
      </c>
      <c r="H54">
        <v>113687000</v>
      </c>
    </row>
    <row r="55" spans="1:8" ht="15">
      <c r="A55" s="7" t="s">
        <v>38</v>
      </c>
      <c r="B55">
        <v>3715000</v>
      </c>
      <c r="C55">
        <v>14450000</v>
      </c>
      <c r="D55">
        <v>85066000</v>
      </c>
      <c r="E55">
        <v>89783000</v>
      </c>
      <c r="F55">
        <v>131751000</v>
      </c>
      <c r="G55">
        <v>92508000</v>
      </c>
      <c r="H55">
        <v>109435000</v>
      </c>
    </row>
    <row r="56" spans="1:8" ht="15">
      <c r="A56" s="7" t="s">
        <v>54</v>
      </c>
      <c r="B56">
        <v>62241000</v>
      </c>
      <c r="C56">
        <v>94023000</v>
      </c>
      <c r="D56">
        <v>119692000</v>
      </c>
      <c r="E56">
        <v>159210000</v>
      </c>
      <c r="F56">
        <v>139153000</v>
      </c>
      <c r="G56">
        <v>93206000</v>
      </c>
      <c r="H56">
        <v>108305000</v>
      </c>
    </row>
    <row r="57" spans="1:8" ht="15">
      <c r="A57" s="7" t="s">
        <v>107</v>
      </c>
      <c r="B57">
        <v>0</v>
      </c>
      <c r="C57">
        <v>0</v>
      </c>
      <c r="D57">
        <v>12000</v>
      </c>
      <c r="E57">
        <v>6322000</v>
      </c>
      <c r="F57">
        <v>29477000</v>
      </c>
      <c r="G57">
        <v>72318000</v>
      </c>
      <c r="H57">
        <v>103839000</v>
      </c>
    </row>
    <row r="58" spans="1:8" ht="15">
      <c r="A58" s="7" t="s">
        <v>112</v>
      </c>
      <c r="B58">
        <v>64385000</v>
      </c>
      <c r="C58">
        <v>75062000</v>
      </c>
      <c r="D58">
        <v>79925000</v>
      </c>
      <c r="E58">
        <v>67878000</v>
      </c>
      <c r="F58">
        <v>81738000</v>
      </c>
      <c r="G58">
        <v>89271000</v>
      </c>
      <c r="H58">
        <v>101109000</v>
      </c>
    </row>
    <row r="59" spans="1:8" ht="15">
      <c r="A59" s="7" t="s">
        <v>86</v>
      </c>
      <c r="B59">
        <v>0</v>
      </c>
      <c r="C59">
        <v>0</v>
      </c>
      <c r="D59">
        <v>392411000</v>
      </c>
      <c r="E59">
        <v>54326000</v>
      </c>
      <c r="F59">
        <v>63011000</v>
      </c>
      <c r="G59">
        <v>61390000</v>
      </c>
      <c r="H59">
        <v>94678000</v>
      </c>
    </row>
    <row r="60" spans="1:8" ht="15">
      <c r="A60" s="7" t="s">
        <v>74</v>
      </c>
      <c r="B60">
        <v>27451000</v>
      </c>
      <c r="C60">
        <v>38464000</v>
      </c>
      <c r="D60">
        <v>41906000</v>
      </c>
      <c r="E60">
        <v>79022000</v>
      </c>
      <c r="F60">
        <v>85917000</v>
      </c>
      <c r="G60">
        <v>78666000</v>
      </c>
      <c r="H60">
        <v>86505000</v>
      </c>
    </row>
    <row r="61" spans="1:8" ht="15">
      <c r="A61" s="7" t="s">
        <v>37</v>
      </c>
      <c r="B61">
        <v>42647000</v>
      </c>
      <c r="C61">
        <v>45018000</v>
      </c>
      <c r="D61">
        <v>15788000</v>
      </c>
      <c r="E61">
        <v>57488000</v>
      </c>
      <c r="F61">
        <v>58832000</v>
      </c>
      <c r="G61">
        <v>64743000</v>
      </c>
      <c r="H61">
        <v>82820000</v>
      </c>
    </row>
    <row r="62" spans="1:8" ht="15">
      <c r="A62" s="7" t="s">
        <v>57</v>
      </c>
      <c r="B62">
        <v>10276000</v>
      </c>
      <c r="C62">
        <v>25156000</v>
      </c>
      <c r="D62">
        <v>87000000</v>
      </c>
      <c r="E62">
        <v>74710000</v>
      </c>
      <c r="F62">
        <v>92759000</v>
      </c>
      <c r="G62">
        <v>76175000</v>
      </c>
      <c r="H62">
        <v>82535000</v>
      </c>
    </row>
    <row r="63" spans="1:8" ht="15">
      <c r="A63" s="7" t="s">
        <v>32</v>
      </c>
      <c r="B63">
        <v>34097000</v>
      </c>
      <c r="C63">
        <v>39177000</v>
      </c>
      <c r="D63">
        <v>60606000</v>
      </c>
      <c r="E63">
        <v>66103000</v>
      </c>
      <c r="F63">
        <v>72042000</v>
      </c>
      <c r="G63">
        <v>58169000</v>
      </c>
      <c r="H63">
        <v>67001000</v>
      </c>
    </row>
    <row r="64" spans="1:8" ht="15">
      <c r="A64" s="7" t="s">
        <v>53</v>
      </c>
      <c r="B64">
        <v>33275436000</v>
      </c>
      <c r="C64">
        <v>36100438000</v>
      </c>
      <c r="D64">
        <v>33467971000</v>
      </c>
      <c r="E64">
        <v>39449695000</v>
      </c>
      <c r="F64">
        <v>50450284000</v>
      </c>
      <c r="G64">
        <v>69883000</v>
      </c>
      <c r="H64">
        <v>59917000</v>
      </c>
    </row>
    <row r="65" spans="1:8" ht="15">
      <c r="A65" s="7" t="s">
        <v>108</v>
      </c>
      <c r="B65">
        <v>79000</v>
      </c>
      <c r="C65">
        <v>18138000</v>
      </c>
      <c r="D65">
        <v>68911000</v>
      </c>
      <c r="E65">
        <v>57713000</v>
      </c>
      <c r="F65">
        <v>58390000</v>
      </c>
      <c r="G65">
        <v>53321000</v>
      </c>
      <c r="H65">
        <v>58150000</v>
      </c>
    </row>
    <row r="66" spans="1:8" ht="15">
      <c r="A66" s="7" t="s">
        <v>70</v>
      </c>
      <c r="B66">
        <v>29318000</v>
      </c>
      <c r="C66">
        <v>29728000</v>
      </c>
      <c r="D66">
        <v>25333000</v>
      </c>
      <c r="E66">
        <v>22185000</v>
      </c>
      <c r="F66">
        <v>28717000</v>
      </c>
      <c r="G66">
        <v>33460000</v>
      </c>
      <c r="H66">
        <v>51428000</v>
      </c>
    </row>
    <row r="67" spans="1:8" ht="15">
      <c r="A67" s="7" t="s">
        <v>114</v>
      </c>
      <c r="B67">
        <v>0</v>
      </c>
      <c r="C67">
        <v>326000</v>
      </c>
      <c r="D67">
        <v>9189000</v>
      </c>
      <c r="E67">
        <v>17968000</v>
      </c>
      <c r="F67">
        <v>22469000</v>
      </c>
      <c r="G67">
        <v>30382000</v>
      </c>
      <c r="H67">
        <v>51272000</v>
      </c>
    </row>
    <row r="68" spans="1:8" ht="26.25">
      <c r="A68" s="7" t="s">
        <v>105</v>
      </c>
      <c r="B68">
        <v>15775000</v>
      </c>
      <c r="C68">
        <v>28966000</v>
      </c>
      <c r="D68">
        <v>32358000</v>
      </c>
      <c r="E68">
        <v>41681000</v>
      </c>
      <c r="F68">
        <v>40512000</v>
      </c>
      <c r="G68">
        <v>48624000</v>
      </c>
      <c r="H68">
        <v>50758000</v>
      </c>
    </row>
    <row r="69" spans="1:8" ht="15">
      <c r="A69" s="7" t="s">
        <v>79</v>
      </c>
      <c r="B69">
        <v>10581000</v>
      </c>
      <c r="C69">
        <v>49438000</v>
      </c>
      <c r="D69">
        <v>43827000</v>
      </c>
      <c r="E69">
        <v>54120000</v>
      </c>
      <c r="F69">
        <v>51859000</v>
      </c>
      <c r="G69">
        <v>66943000</v>
      </c>
      <c r="H69">
        <v>50458000</v>
      </c>
    </row>
    <row r="70" spans="1:8" ht="26.25">
      <c r="A70" s="7" t="s">
        <v>113</v>
      </c>
      <c r="B70">
        <v>121646000</v>
      </c>
      <c r="C70">
        <v>241567000</v>
      </c>
      <c r="D70">
        <v>368338000</v>
      </c>
      <c r="E70">
        <v>192784000</v>
      </c>
      <c r="F70">
        <v>219449000</v>
      </c>
      <c r="G70">
        <v>128672000</v>
      </c>
      <c r="H70">
        <v>49882000</v>
      </c>
    </row>
    <row r="71" spans="1:8" ht="15">
      <c r="A71" s="7" t="s">
        <v>89</v>
      </c>
      <c r="B71">
        <v>4540000</v>
      </c>
      <c r="C71">
        <v>14665000</v>
      </c>
      <c r="D71">
        <v>21955000</v>
      </c>
      <c r="E71">
        <v>27385000</v>
      </c>
      <c r="F71">
        <v>30958000</v>
      </c>
      <c r="G71">
        <v>44237000</v>
      </c>
      <c r="H71">
        <v>45749000</v>
      </c>
    </row>
    <row r="72" spans="1:8" ht="26.25">
      <c r="A72" s="7" t="s">
        <v>116</v>
      </c>
      <c r="B72">
        <v>16715000</v>
      </c>
      <c r="C72">
        <v>21605000</v>
      </c>
      <c r="D72">
        <v>23534000</v>
      </c>
      <c r="E72">
        <v>19818000</v>
      </c>
      <c r="F72">
        <v>36935000</v>
      </c>
      <c r="G72">
        <v>80971000</v>
      </c>
      <c r="H72">
        <v>44631000</v>
      </c>
    </row>
    <row r="73" spans="1:8" ht="15">
      <c r="A73" s="7" t="s">
        <v>44</v>
      </c>
      <c r="B73">
        <v>5456000</v>
      </c>
      <c r="C73">
        <v>5630000</v>
      </c>
      <c r="D73">
        <v>31697000</v>
      </c>
      <c r="E73">
        <v>28420000</v>
      </c>
      <c r="F73">
        <v>327951000</v>
      </c>
      <c r="G73">
        <v>36569000</v>
      </c>
      <c r="H73">
        <v>43022000</v>
      </c>
    </row>
    <row r="74" spans="1:8" ht="15">
      <c r="A74" s="7" t="s">
        <v>115</v>
      </c>
      <c r="B74">
        <v>12276000</v>
      </c>
      <c r="C74">
        <v>13923000</v>
      </c>
      <c r="D74">
        <v>15607000</v>
      </c>
      <c r="E74">
        <v>13594000</v>
      </c>
      <c r="F74">
        <v>13021000</v>
      </c>
      <c r="G74">
        <v>13900000</v>
      </c>
      <c r="H74">
        <v>32559000</v>
      </c>
    </row>
    <row r="75" spans="1:8" ht="26.25">
      <c r="A75" s="7" t="s">
        <v>92</v>
      </c>
      <c r="B75">
        <v>0</v>
      </c>
      <c r="C75">
        <v>0</v>
      </c>
      <c r="D75">
        <v>7211000</v>
      </c>
      <c r="E75">
        <v>7437000</v>
      </c>
      <c r="F75">
        <v>9756000</v>
      </c>
      <c r="G75">
        <v>11360000</v>
      </c>
      <c r="H75">
        <v>15482000</v>
      </c>
    </row>
    <row r="76" spans="1:8" ht="26.25">
      <c r="A76" s="7" t="s">
        <v>60</v>
      </c>
      <c r="B76">
        <v>107280000</v>
      </c>
      <c r="C76">
        <v>84229000</v>
      </c>
      <c r="D76">
        <v>74213000</v>
      </c>
      <c r="E76">
        <v>11000000</v>
      </c>
      <c r="F76">
        <v>7598000</v>
      </c>
      <c r="G76">
        <v>7964000</v>
      </c>
      <c r="H76">
        <v>14049000</v>
      </c>
    </row>
    <row r="77" spans="1:8" ht="26.25">
      <c r="A77" s="7" t="s">
        <v>117</v>
      </c>
      <c r="B77">
        <v>1872000</v>
      </c>
      <c r="C77">
        <v>2493000</v>
      </c>
      <c r="D77">
        <v>3780000</v>
      </c>
      <c r="E77">
        <v>15231000</v>
      </c>
      <c r="F77">
        <v>19629000</v>
      </c>
      <c r="G77">
        <v>14806000</v>
      </c>
      <c r="H77">
        <v>12383000</v>
      </c>
    </row>
    <row r="78" spans="1:8" ht="15">
      <c r="A78" s="7" t="s">
        <v>90</v>
      </c>
      <c r="B78">
        <v>0</v>
      </c>
      <c r="C78">
        <v>50000</v>
      </c>
      <c r="D78">
        <v>168000</v>
      </c>
      <c r="E78">
        <v>698000</v>
      </c>
      <c r="F78">
        <v>2109000</v>
      </c>
      <c r="G78">
        <v>3835000</v>
      </c>
      <c r="H78">
        <v>3705000</v>
      </c>
    </row>
    <row r="79" spans="1:8" ht="26.25">
      <c r="A79" s="7" t="s">
        <v>118</v>
      </c>
      <c r="B79">
        <v>0</v>
      </c>
      <c r="C79">
        <v>0</v>
      </c>
      <c r="D79">
        <v>0</v>
      </c>
      <c r="E79">
        <v>736000</v>
      </c>
      <c r="F79">
        <v>1060000</v>
      </c>
      <c r="G79">
        <v>1060000</v>
      </c>
      <c r="H79">
        <v>1360000</v>
      </c>
    </row>
    <row r="80" spans="1:8" ht="15">
      <c r="A80" s="7" t="s">
        <v>119</v>
      </c>
      <c r="B80">
        <v>0</v>
      </c>
      <c r="C80">
        <v>0</v>
      </c>
      <c r="D80">
        <v>1389000</v>
      </c>
      <c r="E80">
        <v>0</v>
      </c>
      <c r="F80">
        <v>6300000</v>
      </c>
      <c r="G80">
        <v>513000</v>
      </c>
      <c r="H80">
        <v>204000</v>
      </c>
    </row>
    <row r="81" spans="1:8" ht="26.25">
      <c r="A81" s="7" t="s">
        <v>109</v>
      </c>
      <c r="B81">
        <v>0</v>
      </c>
      <c r="C81">
        <v>0</v>
      </c>
      <c r="D81">
        <v>0</v>
      </c>
      <c r="E81">
        <v>194000</v>
      </c>
      <c r="F81">
        <v>89000</v>
      </c>
      <c r="G81">
        <v>15000</v>
      </c>
      <c r="H81">
        <v>47000</v>
      </c>
    </row>
    <row r="82" spans="1:8" ht="26.25">
      <c r="A82" s="7" t="s">
        <v>61</v>
      </c>
      <c r="B82">
        <v>0</v>
      </c>
      <c r="C82">
        <v>0</v>
      </c>
      <c r="D82">
        <v>0</v>
      </c>
      <c r="E82">
        <v>0</v>
      </c>
      <c r="F82">
        <v>240000</v>
      </c>
      <c r="G82">
        <v>0</v>
      </c>
      <c r="H82">
        <v>0</v>
      </c>
    </row>
  </sheetData>
  <sheetProtection/>
  <autoFilter ref="A1:H1">
    <sortState ref="A2:H82">
      <sortCondition descending="1" sortBy="value" ref="H2:H82"/>
    </sortState>
  </autoFilter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4">
      <selection activeCell="A22" sqref="A22"/>
    </sheetView>
  </sheetViews>
  <sheetFormatPr defaultColWidth="9.140625" defaultRowHeight="15"/>
  <cols>
    <col min="1" max="1" width="20.7109375" style="0" customWidth="1"/>
  </cols>
  <sheetData>
    <row r="2" spans="1:13" ht="15">
      <c r="A2" t="s">
        <v>29</v>
      </c>
      <c r="B2">
        <v>2013</v>
      </c>
      <c r="C2">
        <v>2014</v>
      </c>
      <c r="D2">
        <v>2015</v>
      </c>
      <c r="E2">
        <v>2016</v>
      </c>
      <c r="F2">
        <v>2017</v>
      </c>
      <c r="H2" t="s">
        <v>30</v>
      </c>
      <c r="I2">
        <v>2013</v>
      </c>
      <c r="J2">
        <v>2014</v>
      </c>
      <c r="K2">
        <v>2015</v>
      </c>
      <c r="L2">
        <v>2016</v>
      </c>
      <c r="M2">
        <v>2017</v>
      </c>
    </row>
    <row r="3" spans="1:13" ht="15">
      <c r="A3" t="s">
        <v>1</v>
      </c>
      <c r="B3">
        <v>8855.327</v>
      </c>
      <c r="C3">
        <v>7591.651</v>
      </c>
      <c r="D3">
        <v>2101.452</v>
      </c>
      <c r="E3">
        <v>2633.762</v>
      </c>
      <c r="F3">
        <v>3548.253</v>
      </c>
      <c r="H3" t="s">
        <v>1</v>
      </c>
      <c r="I3">
        <v>209.81</v>
      </c>
      <c r="J3">
        <v>276.354</v>
      </c>
      <c r="K3">
        <v>495.226</v>
      </c>
      <c r="L3">
        <v>624.021</v>
      </c>
      <c r="M3">
        <v>888.658</v>
      </c>
    </row>
    <row r="4" spans="1:13" ht="15">
      <c r="A4" t="s">
        <v>9</v>
      </c>
      <c r="B4">
        <v>266.968</v>
      </c>
      <c r="C4">
        <v>870.198</v>
      </c>
      <c r="D4">
        <v>772.891</v>
      </c>
      <c r="E4">
        <v>477.771</v>
      </c>
      <c r="F4">
        <v>849.424</v>
      </c>
      <c r="H4" t="s">
        <v>9</v>
      </c>
      <c r="I4">
        <v>40.988</v>
      </c>
      <c r="J4">
        <v>83.946</v>
      </c>
      <c r="K4">
        <v>180.36</v>
      </c>
      <c r="L4">
        <v>231.172</v>
      </c>
      <c r="M4">
        <v>294.243</v>
      </c>
    </row>
    <row r="5" spans="1:13" ht="15">
      <c r="A5" t="s">
        <v>7</v>
      </c>
      <c r="B5">
        <v>322.292</v>
      </c>
      <c r="C5">
        <v>362.697</v>
      </c>
      <c r="D5">
        <v>434.638</v>
      </c>
      <c r="E5">
        <v>504.566</v>
      </c>
      <c r="F5">
        <v>562.674</v>
      </c>
      <c r="H5" t="s">
        <v>7</v>
      </c>
      <c r="I5">
        <v>79.277</v>
      </c>
      <c r="J5">
        <v>101.9</v>
      </c>
      <c r="K5">
        <v>159.88</v>
      </c>
      <c r="L5">
        <v>211.762</v>
      </c>
      <c r="M5">
        <v>208.852</v>
      </c>
    </row>
    <row r="6" spans="2:13" ht="15">
      <c r="B6">
        <v>9444.587</v>
      </c>
      <c r="C6">
        <v>8824.546</v>
      </c>
      <c r="D6">
        <v>3308.981</v>
      </c>
      <c r="E6">
        <v>3616.099</v>
      </c>
      <c r="F6">
        <v>4960.351</v>
      </c>
      <c r="I6">
        <f>SUM(I3:I5)</f>
        <v>330.075</v>
      </c>
      <c r="J6">
        <f>SUM(J3:J5)</f>
        <v>462.19999999999993</v>
      </c>
      <c r="K6">
        <f>SUM(K3:K5)</f>
        <v>835.466</v>
      </c>
      <c r="L6">
        <f>SUM(L3:L5)</f>
        <v>1066.955</v>
      </c>
      <c r="M6">
        <f>SUM(M3:M5)</f>
        <v>1391.7530000000002</v>
      </c>
    </row>
    <row r="8" ht="15">
      <c r="D8">
        <f>C3/D3</f>
        <v>3.612574067835001</v>
      </c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2019-08-23T06:52:48Z</dcterms:modified>
  <cp:category/>
  <cp:version/>
  <cp:contentType/>
  <cp:contentStatus/>
</cp:coreProperties>
</file>